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480" windowHeight="101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30" i="1" l="1"/>
  <c r="D34" i="1" s="1"/>
  <c r="C32" i="1" l="1"/>
  <c r="E32" i="1" l="1"/>
  <c r="D32" i="1"/>
  <c r="B32" i="1"/>
  <c r="D33" i="1" l="1"/>
  <c r="C30" i="1"/>
  <c r="C34" i="1" s="1"/>
  <c r="B30" i="1"/>
  <c r="B34" i="1" s="1"/>
  <c r="B33" i="1" l="1"/>
  <c r="C33" i="1"/>
  <c r="E30" i="1"/>
  <c r="E34" i="1" s="1"/>
  <c r="E33" i="1" l="1"/>
</calcChain>
</file>

<file path=xl/sharedStrings.xml><?xml version="1.0" encoding="utf-8"?>
<sst xmlns="http://schemas.openxmlformats.org/spreadsheetml/2006/main" count="34" uniqueCount="34">
  <si>
    <t>JGYPK Gyakorló Általános Iskolája, Alapfokú Művészetoktatási Intézménye, Napköziotthonos Óvodája</t>
  </si>
  <si>
    <t>Támogatás összege (Ft)</t>
  </si>
  <si>
    <t>Sajátos nevelési igényű gyermekek, tanulók nevelése, oktatása</t>
  </si>
  <si>
    <t>Óvodában, iskolában, kollégiumban szervezett kedvezményes étkeztetés</t>
  </si>
  <si>
    <t>Tanulók ingyenes tankönyvellátása</t>
  </si>
  <si>
    <t>Osztályfőnöki pótlék</t>
  </si>
  <si>
    <t>Gyógypedagógiai pótlék</t>
  </si>
  <si>
    <t>Normatív hozzájárulások / normatív kötött felhasználású támogatások jogcímei</t>
  </si>
  <si>
    <t>SNI tankönyvtámogatás</t>
  </si>
  <si>
    <t>Ságvári Endre Gyakorló Általános Iskola</t>
  </si>
  <si>
    <t>Ságvári Endre Gyakorló Gimnázium</t>
  </si>
  <si>
    <t>A középszintű érettségi vizsga és szakmai vizsga lebonyolítása A tám. a közokt. tv. 114.§-ában meghatározott ingyenes vizsgák után</t>
  </si>
  <si>
    <t>Vántus István Gyakorló Zeneművészeti Szakközépiskola</t>
  </si>
  <si>
    <t>- OKJ/1 évfolyamos szakképzésben, 
- 2,5, ill. 3 éves képz. 2. évf-on,
- tanműhely vagy költségvetési szervnél</t>
  </si>
  <si>
    <t>ÖSSZESEN</t>
  </si>
  <si>
    <t>1 főre jutó normatív támogatás és hozzájárulás (Ft/fő)</t>
  </si>
  <si>
    <t>Normatív hozzájárulás a teljes intézményi költségvetési főösszeg %-ában</t>
  </si>
  <si>
    <t>A Szegedi Tudományegyetem közoktatási intézményei részére a költségvetésben biztosított normatív hozzájárulás és támogatás 1 főre jutó összege</t>
  </si>
  <si>
    <t>OM azonosító</t>
  </si>
  <si>
    <t xml:space="preserve">Óvodai nevelésben, általános iskolában, középiskolában, szakiskola 9-10. évfolyamán, szakképzés elméleti képzésben, alapfokú művészetoktatásban, a napközi vagy tanulószobai foglalkoztatásban, iskolaotthonos nevelésben, oktatásban részt vevő, valamint kollégiumban, externátusban elhelyezett gyerek után </t>
  </si>
  <si>
    <t>Nappali rendszerű iskolai oktatás nemzetiségi nyelven vagy nemzetiségi és magyar nyelven, két tanítási nyelven, helyi ped. program alapján nyelvi előkészítő évf. biztosít oktatást</t>
  </si>
  <si>
    <t>Párhuzamos művészeti képzést folytató szakközépiskola 5-12 évfolyamán, ill. Ktv. 29.§-a szerint 13. évfolyamon   ált. műveltség és műv. szakképesítésre felkészítő oktatásban (16.1. nem igényelhető)</t>
  </si>
  <si>
    <t xml:space="preserve">Pedagógus szakvizsga, továbbképzés </t>
  </si>
  <si>
    <t>Szakmai, informatikai fejlesztési feladatok támogatása nappali rendszerű oktatásban részt vevő tanulók  után járó támogatás</t>
  </si>
  <si>
    <t>költségvetési év: 2012.</t>
  </si>
  <si>
    <t>Átlagos létszám 2012. évben (fő)</t>
  </si>
  <si>
    <t>A beszédfogyatékos, enyhe értelmi fogyatékos, viselkedés fejlődésének organikus okokra visszavezethetően tartós és súlyos rendellenessége miatt sajátos nev. ig. gyerm., tanuló után (80%)</t>
  </si>
  <si>
    <t>A megismerő funkciók, vagy a viselkedés fejlődésének tartós és súlyos rendellenessége miatt saj.nev.ig. tanulók után (70%)</t>
  </si>
  <si>
    <t>Sajátos nevelési igényű gyermek vagy tanuló, aki magántanuló, vagy orvos igazolással magántanulóként folytatja tanulmányait</t>
  </si>
  <si>
    <t>Visszahelyezett tanulók 2 évig (60%)</t>
  </si>
  <si>
    <t>A testi, érzékszervi, súlyos, középsúlyos értelmi fogyatékos, autista, halmozottan fogyatékos sajátos nevelési igényű gyermek, tanuló után (160%)</t>
  </si>
  <si>
    <t>Korai fejlesztés, gondozás</t>
  </si>
  <si>
    <t>Fejlesztő felkészítés</t>
  </si>
  <si>
    <t>Fejlesztő felkészítés SNI tanulók után, akik tankötelezettségüket egyéni fejlesztő felkészítés keretében teljesítik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</si>
</sst>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0" fontId="2" fillId="0" borderId="0" xfId="0" applyFont="1" applyAlignment="1">
      <alignment vertical="center"/>
    </xf>
    <xf numFmtId="3" fontId="0" fillId="0" borderId="0" xfId="0" applyNumberFormat="1" applyFont="1"/>
    <xf numFmtId="0" fontId="0" fillId="0" borderId="0" xfId="0" applyFont="1"/>
    <xf numFmtId="3" fontId="0" fillId="0" borderId="1" xfId="0" applyNumberFormat="1" applyFont="1" applyBorder="1"/>
    <xf numFmtId="0" fontId="4" fillId="0" borderId="8" xfId="0" applyFont="1" applyBorder="1" applyAlignment="1">
      <alignment wrapText="1"/>
    </xf>
    <xf numFmtId="3" fontId="0" fillId="0" borderId="9" xfId="0" applyNumberFormat="1" applyFont="1" applyBorder="1"/>
    <xf numFmtId="0" fontId="2" fillId="0" borderId="8" xfId="0" applyFont="1" applyFill="1" applyBorder="1" applyAlignment="1">
      <alignment wrapText="1"/>
    </xf>
    <xf numFmtId="3" fontId="0" fillId="0" borderId="3" xfId="0" applyNumberFormat="1" applyFont="1" applyBorder="1"/>
    <xf numFmtId="3" fontId="0" fillId="0" borderId="13" xfId="0" applyNumberFormat="1" applyFont="1" applyBorder="1"/>
    <xf numFmtId="0" fontId="4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3" fontId="5" fillId="0" borderId="25" xfId="0" applyNumberFormat="1" applyFont="1" applyBorder="1"/>
    <xf numFmtId="3" fontId="5" fillId="0" borderId="26" xfId="0" applyNumberFormat="1" applyFont="1" applyBorder="1"/>
    <xf numFmtId="3" fontId="5" fillId="0" borderId="1" xfId="0" applyNumberFormat="1" applyFont="1" applyFill="1" applyBorder="1"/>
    <xf numFmtId="3" fontId="5" fillId="0" borderId="9" xfId="0" applyNumberFormat="1" applyFont="1" applyFill="1" applyBorder="1"/>
    <xf numFmtId="0" fontId="5" fillId="0" borderId="0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3" borderId="8" xfId="0" applyFont="1" applyFill="1" applyBorder="1" applyAlignment="1">
      <alignment wrapText="1"/>
    </xf>
    <xf numFmtId="3" fontId="0" fillId="3" borderId="1" xfId="0" applyNumberFormat="1" applyFont="1" applyFill="1" applyBorder="1"/>
    <xf numFmtId="3" fontId="0" fillId="3" borderId="9" xfId="0" applyNumberFormat="1" applyFont="1" applyFill="1" applyBorder="1"/>
    <xf numFmtId="0" fontId="4" fillId="3" borderId="22" xfId="0" applyFont="1" applyFill="1" applyBorder="1" applyAlignment="1">
      <alignment wrapText="1"/>
    </xf>
    <xf numFmtId="3" fontId="0" fillId="3" borderId="2" xfId="0" applyNumberFormat="1" applyFont="1" applyFill="1" applyBorder="1"/>
    <xf numFmtId="3" fontId="0" fillId="3" borderId="23" xfId="0" applyNumberFormat="1" applyFont="1" applyFill="1" applyBorder="1"/>
    <xf numFmtId="0" fontId="7" fillId="3" borderId="12" xfId="0" applyFont="1" applyFill="1" applyBorder="1" applyAlignment="1">
      <alignment horizontal="left" vertical="top" wrapText="1" indent="1"/>
    </xf>
    <xf numFmtId="0" fontId="7" fillId="3" borderId="8" xfId="0" applyFont="1" applyFill="1" applyBorder="1" applyAlignment="1">
      <alignment horizontal="left" vertical="top" wrapText="1" indent="1"/>
    </xf>
    <xf numFmtId="0" fontId="7" fillId="3" borderId="22" xfId="0" applyFont="1" applyFill="1" applyBorder="1" applyAlignment="1">
      <alignment horizontal="left" vertical="top" wrapText="1" indent="1"/>
    </xf>
    <xf numFmtId="0" fontId="2" fillId="0" borderId="27" xfId="0" applyFont="1" applyFill="1" applyBorder="1" applyAlignment="1">
      <alignment wrapText="1"/>
    </xf>
    <xf numFmtId="164" fontId="6" fillId="0" borderId="28" xfId="0" applyNumberFormat="1" applyFont="1" applyBorder="1"/>
    <xf numFmtId="164" fontId="6" fillId="0" borderId="29" xfId="0" applyNumberFormat="1" applyFont="1" applyBorder="1"/>
    <xf numFmtId="4" fontId="0" fillId="3" borderId="6" xfId="0" applyNumberFormat="1" applyFont="1" applyFill="1" applyBorder="1"/>
    <xf numFmtId="4" fontId="0" fillId="3" borderId="7" xfId="0" applyNumberFormat="1" applyFont="1" applyFill="1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3" borderId="1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0" fillId="0" borderId="30" xfId="0" applyNumberFormat="1" applyFont="1" applyFill="1" applyBorder="1"/>
    <xf numFmtId="10" fontId="5" fillId="3" borderId="2" xfId="1" applyNumberFormat="1" applyFont="1" applyFill="1" applyBorder="1"/>
    <xf numFmtId="10" fontId="5" fillId="3" borderId="23" xfId="1" applyNumberFormat="1" applyFont="1" applyFill="1" applyBorder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22" zoomScale="75" zoomScaleNormal="75" workbookViewId="0">
      <selection activeCell="D34" sqref="D34"/>
    </sheetView>
  </sheetViews>
  <sheetFormatPr defaultRowHeight="15" x14ac:dyDescent="0.25"/>
  <cols>
    <col min="1" max="1" width="54.85546875" customWidth="1"/>
    <col min="2" max="5" width="25.7109375" customWidth="1"/>
  </cols>
  <sheetData>
    <row r="1" spans="1:6" ht="15.75" x14ac:dyDescent="0.25">
      <c r="A1" s="41" t="s">
        <v>17</v>
      </c>
      <c r="B1" s="41"/>
      <c r="C1" s="41"/>
      <c r="D1" s="41"/>
      <c r="E1" s="41"/>
    </row>
    <row r="2" spans="1:6" ht="15.75" x14ac:dyDescent="0.25">
      <c r="A2" s="42" t="s">
        <v>24</v>
      </c>
      <c r="B2" s="42"/>
      <c r="C2" s="42"/>
      <c r="D2" s="42"/>
      <c r="E2" s="42"/>
    </row>
    <row r="3" spans="1:6" ht="15.75" x14ac:dyDescent="0.25">
      <c r="A3" s="22"/>
      <c r="B3" s="22"/>
      <c r="C3" s="22"/>
      <c r="D3" s="22"/>
      <c r="E3" s="22"/>
    </row>
    <row r="4" spans="1:6" ht="15.75" x14ac:dyDescent="0.25">
      <c r="A4" s="17"/>
      <c r="B4" s="17"/>
      <c r="C4" s="17"/>
      <c r="D4" s="17"/>
      <c r="E4" s="17"/>
    </row>
    <row r="5" spans="1:6" ht="16.5" thickBot="1" x14ac:dyDescent="0.3">
      <c r="A5" s="17"/>
      <c r="B5" s="17"/>
      <c r="C5" s="17"/>
      <c r="D5" s="17"/>
      <c r="E5" s="17"/>
    </row>
    <row r="6" spans="1:6" ht="41.25" customHeight="1" x14ac:dyDescent="0.25">
      <c r="A6" s="52" t="s">
        <v>7</v>
      </c>
      <c r="B6" s="49" t="s">
        <v>1</v>
      </c>
      <c r="C6" s="50"/>
      <c r="D6" s="50"/>
      <c r="E6" s="51"/>
    </row>
    <row r="7" spans="1:6" s="2" customFormat="1" ht="65.25" customHeight="1" thickBot="1" x14ac:dyDescent="0.3">
      <c r="A7" s="53"/>
      <c r="B7" s="11" t="s">
        <v>0</v>
      </c>
      <c r="C7" s="12" t="s">
        <v>9</v>
      </c>
      <c r="D7" s="12" t="s">
        <v>10</v>
      </c>
      <c r="E7" s="13" t="s">
        <v>12</v>
      </c>
    </row>
    <row r="8" spans="1:6" ht="72.75" customHeight="1" thickTop="1" x14ac:dyDescent="0.25">
      <c r="A8" s="23" t="s">
        <v>19</v>
      </c>
      <c r="B8" s="9">
        <v>407333000</v>
      </c>
      <c r="C8" s="9">
        <v>208523000</v>
      </c>
      <c r="D8" s="9">
        <v>309103000</v>
      </c>
      <c r="E8" s="10">
        <v>42143000</v>
      </c>
      <c r="F8" s="1"/>
    </row>
    <row r="9" spans="1:6" ht="29.25" customHeight="1" x14ac:dyDescent="0.25">
      <c r="A9" s="6" t="s">
        <v>13</v>
      </c>
      <c r="B9" s="5">
        <v>0</v>
      </c>
      <c r="C9" s="5">
        <v>0</v>
      </c>
      <c r="D9" s="5">
        <v>0</v>
      </c>
      <c r="E9" s="7">
        <v>4377334</v>
      </c>
      <c r="F9" s="1"/>
    </row>
    <row r="10" spans="1:6" ht="24.75" customHeight="1" x14ac:dyDescent="0.25">
      <c r="A10" s="43" t="s">
        <v>2</v>
      </c>
      <c r="B10" s="44"/>
      <c r="C10" s="44"/>
      <c r="D10" s="44"/>
      <c r="E10" s="45"/>
      <c r="F10" s="1"/>
    </row>
    <row r="11" spans="1:6" ht="22.5" x14ac:dyDescent="0.25">
      <c r="A11" s="30" t="s">
        <v>28</v>
      </c>
      <c r="B11" s="5">
        <v>0</v>
      </c>
      <c r="C11" s="5">
        <v>0</v>
      </c>
      <c r="D11" s="5">
        <v>0</v>
      </c>
      <c r="E11" s="7">
        <v>0</v>
      </c>
      <c r="F11" s="1"/>
    </row>
    <row r="12" spans="1:6" x14ac:dyDescent="0.25">
      <c r="A12" s="31" t="s">
        <v>29</v>
      </c>
      <c r="B12" s="5">
        <v>0</v>
      </c>
      <c r="C12" s="5">
        <v>0</v>
      </c>
      <c r="D12" s="5">
        <v>0</v>
      </c>
      <c r="E12" s="7">
        <v>0</v>
      </c>
      <c r="F12" s="1"/>
    </row>
    <row r="13" spans="1:6" ht="32.25" customHeight="1" x14ac:dyDescent="0.25">
      <c r="A13" s="31" t="s">
        <v>30</v>
      </c>
      <c r="B13" s="5">
        <v>0</v>
      </c>
      <c r="C13" s="5">
        <v>0</v>
      </c>
      <c r="D13" s="5">
        <v>0</v>
      </c>
      <c r="E13" s="7">
        <v>0</v>
      </c>
      <c r="F13" s="1"/>
    </row>
    <row r="14" spans="1:6" ht="32.25" customHeight="1" x14ac:dyDescent="0.25">
      <c r="A14" s="31" t="s">
        <v>26</v>
      </c>
      <c r="B14" s="5">
        <v>2150400</v>
      </c>
      <c r="C14" s="5">
        <v>716800</v>
      </c>
      <c r="D14" s="5">
        <v>0</v>
      </c>
      <c r="E14" s="7">
        <v>0</v>
      </c>
      <c r="F14" s="1"/>
    </row>
    <row r="15" spans="1:6" ht="32.25" customHeight="1" x14ac:dyDescent="0.25">
      <c r="A15" s="32" t="s">
        <v>27</v>
      </c>
      <c r="B15" s="5">
        <v>4494934</v>
      </c>
      <c r="C15" s="5">
        <v>1149868</v>
      </c>
      <c r="D15" s="5">
        <v>940800</v>
      </c>
      <c r="E15" s="7">
        <v>522668</v>
      </c>
      <c r="F15" s="1"/>
    </row>
    <row r="16" spans="1:6" ht="32.25" customHeight="1" x14ac:dyDescent="0.25">
      <c r="A16" s="31" t="s">
        <v>31</v>
      </c>
      <c r="B16" s="5">
        <v>0</v>
      </c>
      <c r="C16" s="5">
        <v>0</v>
      </c>
      <c r="D16" s="5">
        <v>0</v>
      </c>
      <c r="E16" s="7">
        <v>0</v>
      </c>
      <c r="F16" s="1"/>
    </row>
    <row r="17" spans="1:6" ht="32.25" customHeight="1" x14ac:dyDescent="0.25">
      <c r="A17" s="31" t="s">
        <v>32</v>
      </c>
      <c r="B17" s="5">
        <v>0</v>
      </c>
      <c r="C17" s="5">
        <v>0</v>
      </c>
      <c r="D17" s="5">
        <v>0</v>
      </c>
      <c r="E17" s="7">
        <v>0</v>
      </c>
      <c r="F17" s="1"/>
    </row>
    <row r="18" spans="1:6" ht="32.25" customHeight="1" x14ac:dyDescent="0.25">
      <c r="A18" s="31" t="s">
        <v>33</v>
      </c>
      <c r="B18" s="5">
        <v>0</v>
      </c>
      <c r="C18" s="5">
        <v>0</v>
      </c>
      <c r="D18" s="5">
        <v>0</v>
      </c>
      <c r="E18" s="7">
        <v>0</v>
      </c>
      <c r="F18" s="1"/>
    </row>
    <row r="19" spans="1:6" ht="39" x14ac:dyDescent="0.25">
      <c r="A19" s="6" t="s">
        <v>20</v>
      </c>
      <c r="B19" s="5">
        <v>0</v>
      </c>
      <c r="C19" s="5">
        <v>0</v>
      </c>
      <c r="D19" s="5">
        <v>7594666</v>
      </c>
      <c r="E19" s="7">
        <v>0</v>
      </c>
      <c r="F19" s="1"/>
    </row>
    <row r="20" spans="1:6" ht="51.75" x14ac:dyDescent="0.25">
      <c r="A20" s="6" t="s">
        <v>21</v>
      </c>
      <c r="B20" s="5">
        <v>0</v>
      </c>
      <c r="C20" s="5">
        <v>0</v>
      </c>
      <c r="D20" s="54">
        <v>0</v>
      </c>
      <c r="E20" s="7">
        <v>34020000</v>
      </c>
      <c r="F20" s="1"/>
    </row>
    <row r="21" spans="1:6" ht="26.25" x14ac:dyDescent="0.25">
      <c r="A21" s="6" t="s">
        <v>11</v>
      </c>
      <c r="B21" s="5">
        <v>0</v>
      </c>
      <c r="C21" s="5">
        <v>0</v>
      </c>
      <c r="D21" s="5">
        <v>1476000</v>
      </c>
      <c r="E21" s="7">
        <v>276000</v>
      </c>
      <c r="F21" s="1"/>
    </row>
    <row r="22" spans="1:6" ht="6.75" customHeight="1" x14ac:dyDescent="0.25">
      <c r="A22" s="46"/>
      <c r="B22" s="47"/>
      <c r="C22" s="47"/>
      <c r="D22" s="47"/>
      <c r="E22" s="48"/>
      <c r="F22" s="1"/>
    </row>
    <row r="23" spans="1:6" ht="31.5" customHeight="1" x14ac:dyDescent="0.25">
      <c r="A23" s="24" t="s">
        <v>22</v>
      </c>
      <c r="B23" s="25">
        <v>604800</v>
      </c>
      <c r="C23" s="25">
        <v>333900</v>
      </c>
      <c r="D23" s="25">
        <v>264600</v>
      </c>
      <c r="E23" s="26">
        <v>119700</v>
      </c>
      <c r="F23" s="1"/>
    </row>
    <row r="24" spans="1:6" ht="30.75" customHeight="1" x14ac:dyDescent="0.25">
      <c r="A24" s="24" t="s">
        <v>5</v>
      </c>
      <c r="B24" s="25">
        <v>1282667</v>
      </c>
      <c r="C24" s="25">
        <v>624000</v>
      </c>
      <c r="D24" s="25">
        <v>554667</v>
      </c>
      <c r="E24" s="26">
        <v>130000</v>
      </c>
      <c r="F24" s="1"/>
    </row>
    <row r="25" spans="1:6" ht="31.5" customHeight="1" x14ac:dyDescent="0.25">
      <c r="A25" s="24" t="s">
        <v>6</v>
      </c>
      <c r="B25" s="25">
        <v>65000</v>
      </c>
      <c r="C25" s="25">
        <v>173334</v>
      </c>
      <c r="D25" s="25">
        <v>0</v>
      </c>
      <c r="E25" s="26">
        <v>0</v>
      </c>
      <c r="F25" s="1"/>
    </row>
    <row r="26" spans="1:6" ht="26.25" x14ac:dyDescent="0.25">
      <c r="A26" s="24" t="s">
        <v>3</v>
      </c>
      <c r="B26" s="25">
        <v>17750040</v>
      </c>
      <c r="C26" s="25">
        <v>11220000</v>
      </c>
      <c r="D26" s="25">
        <v>13328000</v>
      </c>
      <c r="E26" s="26">
        <v>414800</v>
      </c>
      <c r="F26" s="1"/>
    </row>
    <row r="27" spans="1:6" ht="23.25" customHeight="1" x14ac:dyDescent="0.25">
      <c r="A27" s="24" t="s">
        <v>4</v>
      </c>
      <c r="B27" s="25">
        <v>3096000</v>
      </c>
      <c r="C27" s="25">
        <v>2604000</v>
      </c>
      <c r="D27" s="25">
        <v>2352000</v>
      </c>
      <c r="E27" s="26">
        <v>360000</v>
      </c>
      <c r="F27" s="1"/>
    </row>
    <row r="28" spans="1:6" ht="26.25" x14ac:dyDescent="0.25">
      <c r="A28" s="24" t="s">
        <v>23</v>
      </c>
      <c r="B28" s="25">
        <v>1547584</v>
      </c>
      <c r="C28" s="25">
        <v>1112416</v>
      </c>
      <c r="D28" s="25">
        <v>1270500</v>
      </c>
      <c r="E28" s="26">
        <v>141750</v>
      </c>
      <c r="F28" s="1"/>
    </row>
    <row r="29" spans="1:6" ht="30.75" customHeight="1" thickBot="1" x14ac:dyDescent="0.3">
      <c r="A29" s="27" t="s">
        <v>8</v>
      </c>
      <c r="B29" s="28">
        <v>0</v>
      </c>
      <c r="C29" s="28">
        <v>0</v>
      </c>
      <c r="D29" s="28">
        <v>0</v>
      </c>
      <c r="E29" s="29">
        <v>0</v>
      </c>
      <c r="F29" s="1"/>
    </row>
    <row r="30" spans="1:6" s="4" customFormat="1" ht="27" customHeight="1" thickBot="1" x14ac:dyDescent="0.3">
      <c r="A30" s="15" t="s">
        <v>14</v>
      </c>
      <c r="B30" s="18">
        <f>SUM(B8:B29)</f>
        <v>438324425</v>
      </c>
      <c r="C30" s="18">
        <f>SUM(C8:C29)</f>
        <v>226457318</v>
      </c>
      <c r="D30" s="18">
        <f>SUM(D8:D29)</f>
        <v>336884233</v>
      </c>
      <c r="E30" s="19">
        <f>SUM(E8:E29)</f>
        <v>82505252</v>
      </c>
      <c r="F30" s="3"/>
    </row>
    <row r="31" spans="1:6" ht="15.75" thickBot="1" x14ac:dyDescent="0.3">
      <c r="A31" s="38"/>
      <c r="B31" s="39"/>
      <c r="C31" s="39"/>
      <c r="D31" s="39"/>
      <c r="E31" s="40"/>
    </row>
    <row r="32" spans="1:6" s="4" customFormat="1" ht="23.25" customHeight="1" x14ac:dyDescent="0.25">
      <c r="A32" s="14" t="s">
        <v>25</v>
      </c>
      <c r="B32" s="36">
        <f>ROUND((912+918)/2,0)</f>
        <v>915</v>
      </c>
      <c r="C32" s="36">
        <f>ROUND((635+637)/2,0)</f>
        <v>636</v>
      </c>
      <c r="D32" s="36">
        <f>ROUND((721+736)/2,0)</f>
        <v>729</v>
      </c>
      <c r="E32" s="37">
        <f>ROUND((105+100)/2,0)</f>
        <v>103</v>
      </c>
    </row>
    <row r="33" spans="1:5" s="4" customFormat="1" ht="23.25" customHeight="1" x14ac:dyDescent="0.25">
      <c r="A33" s="8" t="s">
        <v>15</v>
      </c>
      <c r="B33" s="20">
        <f>B30/B32</f>
        <v>479043.08743169397</v>
      </c>
      <c r="C33" s="20">
        <f t="shared" ref="C33:E33" si="0">C30/C32</f>
        <v>356064.96540880506</v>
      </c>
      <c r="D33" s="20">
        <f t="shared" si="0"/>
        <v>462118.28943758574</v>
      </c>
      <c r="E33" s="21">
        <f t="shared" si="0"/>
        <v>801021.86407766992</v>
      </c>
    </row>
    <row r="34" spans="1:5" ht="30.75" customHeight="1" x14ac:dyDescent="0.25">
      <c r="A34" s="16" t="s">
        <v>16</v>
      </c>
      <c r="B34" s="55">
        <f>B30/520804000</f>
        <v>0.84163029661830557</v>
      </c>
      <c r="C34" s="55">
        <f>C30/335140000</f>
        <v>0.6757096079250462</v>
      </c>
      <c r="D34" s="55">
        <f>D30/357331000</f>
        <v>0.9427791963193789</v>
      </c>
      <c r="E34" s="56">
        <f>E30/84595000</f>
        <v>0.9752970270110527</v>
      </c>
    </row>
    <row r="35" spans="1:5" ht="22.5" customHeight="1" thickBot="1" x14ac:dyDescent="0.3">
      <c r="A35" s="33" t="s">
        <v>18</v>
      </c>
      <c r="B35" s="34">
        <v>29681</v>
      </c>
      <c r="C35" s="34">
        <v>29635</v>
      </c>
      <c r="D35" s="34">
        <v>29742</v>
      </c>
      <c r="E35" s="35">
        <v>200423</v>
      </c>
    </row>
  </sheetData>
  <mergeCells count="7">
    <mergeCell ref="A31:E31"/>
    <mergeCell ref="A1:E1"/>
    <mergeCell ref="A2:E2"/>
    <mergeCell ref="A10:E10"/>
    <mergeCell ref="A22:E22"/>
    <mergeCell ref="B6:E6"/>
    <mergeCell ref="A6:A7"/>
  </mergeCells>
  <printOptions horizontalCentered="1"/>
  <pageMargins left="0" right="0" top="1.1417322834645669" bottom="0.55118110236220474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SZTE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GMF</dc:creator>
  <cp:lastModifiedBy>GMF</cp:lastModifiedBy>
  <cp:lastPrinted>2013-04-18T07:53:42Z</cp:lastPrinted>
  <dcterms:created xsi:type="dcterms:W3CDTF">2012-11-26T11:15:09Z</dcterms:created>
  <dcterms:modified xsi:type="dcterms:W3CDTF">2013-04-18T08:14:39Z</dcterms:modified>
</cp:coreProperties>
</file>